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100" windowHeight="9000"/>
  </bookViews>
  <sheets>
    <sheet name="重熔锭" sheetId="3" r:id="rId1"/>
  </sheets>
  <definedNames>
    <definedName name="_xlnm._FilterDatabase" localSheetId="0" hidden="1">重熔锭!$A$2:$Y$12</definedName>
  </definedNames>
  <calcPr calcId="145621"/>
</workbook>
</file>

<file path=xl/calcChain.xml><?xml version="1.0" encoding="utf-8"?>
<calcChain xmlns="http://schemas.openxmlformats.org/spreadsheetml/2006/main">
  <c r="Y7" i="3" l="1"/>
  <c r="Y3" i="3"/>
  <c r="Y9" i="3" l="1"/>
  <c r="Y6" i="3"/>
  <c r="Y12" i="3" s="1"/>
  <c r="Y5" i="3"/>
  <c r="Y4" i="3"/>
  <c r="Y11" i="3"/>
  <c r="Y10" i="3"/>
  <c r="Y8" i="3"/>
</calcChain>
</file>

<file path=xl/sharedStrings.xml><?xml version="1.0" encoding="utf-8"?>
<sst xmlns="http://schemas.openxmlformats.org/spreadsheetml/2006/main" count="54" uniqueCount="39">
  <si>
    <t>备注</t>
  </si>
  <si>
    <t>炉号</t>
  </si>
  <si>
    <t>钢号</t>
  </si>
  <si>
    <t>锭型</t>
  </si>
  <si>
    <t>C</t>
  </si>
  <si>
    <t>Mn</t>
  </si>
  <si>
    <t>Si</t>
  </si>
  <si>
    <t>S</t>
  </si>
  <si>
    <t>P</t>
  </si>
  <si>
    <t>Ni</t>
  </si>
  <si>
    <t>Cr</t>
  </si>
  <si>
    <t>W</t>
  </si>
  <si>
    <t>V</t>
  </si>
  <si>
    <t>Mo</t>
  </si>
  <si>
    <t>Al</t>
  </si>
  <si>
    <t>Ti</t>
  </si>
  <si>
    <t>Cu</t>
  </si>
  <si>
    <t>Nb</t>
  </si>
  <si>
    <t>Co</t>
  </si>
  <si>
    <t>Pb</t>
  </si>
  <si>
    <t>Sn</t>
  </si>
  <si>
    <t>Sb</t>
  </si>
  <si>
    <t>As</t>
  </si>
  <si>
    <t>重量</t>
  </si>
  <si>
    <t>1.7*20注余</t>
  </si>
  <si>
    <t>1.2*17支+注余砣</t>
    <phoneticPr fontId="6" type="noConversion"/>
  </si>
  <si>
    <r>
      <t>710 *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6支+注余砣</t>
    </r>
    <phoneticPr fontId="6" type="noConversion"/>
  </si>
  <si>
    <r>
      <t>710*</t>
    </r>
    <r>
      <rPr>
        <sz val="11"/>
        <color rgb="FF000000"/>
        <rFont val="宋体"/>
        <family val="3"/>
        <charset val="134"/>
      </rPr>
      <t>36</t>
    </r>
    <r>
      <rPr>
        <sz val="11"/>
        <color rgb="FF000000"/>
        <rFont val="宋体"/>
        <family val="3"/>
        <charset val="134"/>
      </rPr>
      <t>注余</t>
    </r>
    <phoneticPr fontId="6" type="noConversion"/>
  </si>
  <si>
    <r>
      <t>710*15</t>
    </r>
    <r>
      <rPr>
        <sz val="11"/>
        <color theme="1"/>
        <rFont val="宋体"/>
        <family val="3"/>
        <charset val="134"/>
      </rPr>
      <t>支+注余砣</t>
    </r>
    <phoneticPr fontId="6" type="noConversion"/>
  </si>
  <si>
    <r>
      <t>710*</t>
    </r>
    <r>
      <rPr>
        <sz val="12"/>
        <rFont val="宋体"/>
        <family val="3"/>
        <charset val="134"/>
      </rPr>
      <t>22</t>
    </r>
    <r>
      <rPr>
        <sz val="12"/>
        <rFont val="宋体"/>
        <family val="3"/>
        <charset val="134"/>
      </rPr>
      <t>+注余锭</t>
    </r>
    <phoneticPr fontId="6" type="noConversion"/>
  </si>
  <si>
    <r>
      <t>710*36</t>
    </r>
    <r>
      <rPr>
        <sz val="12"/>
        <rFont val="宋体"/>
        <family val="3"/>
        <charset val="134"/>
      </rPr>
      <t>+注余</t>
    </r>
    <phoneticPr fontId="6" type="noConversion"/>
  </si>
  <si>
    <r>
      <t>710*38</t>
    </r>
    <r>
      <rPr>
        <sz val="11"/>
        <color theme="1"/>
        <rFont val="宋体"/>
        <family val="3"/>
        <charset val="134"/>
      </rPr>
      <t>支+注余砣</t>
    </r>
    <phoneticPr fontId="6" type="noConversion"/>
  </si>
  <si>
    <t>合计</t>
    <phoneticPr fontId="6" type="noConversion"/>
  </si>
  <si>
    <t>砂轮沫重熔</t>
  </si>
  <si>
    <t>A020100511</t>
    <phoneticPr fontId="6" type="noConversion"/>
  </si>
  <si>
    <t>碳素钢</t>
  </si>
  <si>
    <t>A020100332</t>
    <phoneticPr fontId="6" type="noConversion"/>
  </si>
  <si>
    <t>物代码</t>
    <phoneticPr fontId="6" type="noConversion"/>
  </si>
  <si>
    <t>重熔锭成份：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</si>
</sst>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activeCell="J17" sqref="J17"/>
    </sheetView>
  </sheetViews>
  <sheetFormatPr defaultRowHeight="14"/>
  <cols>
    <col min="1" max="1" width="6.7265625" customWidth="1"/>
    <col min="2" max="3" width="12.7265625" customWidth="1"/>
    <col min="4" max="4" width="11.453125" customWidth="1"/>
    <col min="5" max="5" width="18.453125" customWidth="1"/>
    <col min="6" max="24" width="5.26953125" customWidth="1"/>
  </cols>
  <sheetData>
    <row r="1" spans="1:25" s="1" customFormat="1" ht="15">
      <c r="A1" s="1" t="s">
        <v>38</v>
      </c>
      <c r="Y1" s="2"/>
    </row>
    <row r="2" spans="1:25" s="1" customFormat="1" ht="15">
      <c r="A2" s="3" t="s">
        <v>0</v>
      </c>
      <c r="B2" s="4" t="s">
        <v>1</v>
      </c>
      <c r="C2" s="4" t="s">
        <v>2</v>
      </c>
      <c r="D2" s="4" t="s">
        <v>37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3" t="s">
        <v>23</v>
      </c>
    </row>
    <row r="3" spans="1:25" s="1" customFormat="1" ht="18.75" customHeight="1">
      <c r="A3" s="3">
        <v>1</v>
      </c>
      <c r="B3" s="5">
        <v>17202122433</v>
      </c>
      <c r="C3" s="24" t="s">
        <v>33</v>
      </c>
      <c r="D3" s="5" t="s">
        <v>34</v>
      </c>
      <c r="E3" s="9" t="s">
        <v>28</v>
      </c>
      <c r="F3" s="13">
        <v>0.29699999999999999</v>
      </c>
      <c r="G3" s="13">
        <v>0.1</v>
      </c>
      <c r="H3" s="13">
        <v>0.09</v>
      </c>
      <c r="I3" s="13">
        <v>9.1999999999999998E-2</v>
      </c>
      <c r="J3" s="13">
        <v>2.1999999999999999E-2</v>
      </c>
      <c r="K3" s="13">
        <v>13.68</v>
      </c>
      <c r="L3" s="13">
        <v>7.4</v>
      </c>
      <c r="M3" s="13">
        <v>0.52</v>
      </c>
      <c r="N3" s="13">
        <v>0.09</v>
      </c>
      <c r="O3" s="13">
        <v>1.23</v>
      </c>
      <c r="P3" s="13">
        <v>0.01</v>
      </c>
      <c r="Q3" s="13">
        <v>0.01</v>
      </c>
      <c r="R3" s="13">
        <v>0.18</v>
      </c>
      <c r="S3" s="13">
        <v>0.04</v>
      </c>
      <c r="T3" s="13">
        <v>1.73</v>
      </c>
      <c r="U3" s="13"/>
      <c r="V3" s="13"/>
      <c r="W3" s="13"/>
      <c r="X3" s="13"/>
      <c r="Y3" s="22">
        <f>0.73*15+2.2</f>
        <v>13.149999999999999</v>
      </c>
    </row>
    <row r="4" spans="1:25" s="1" customFormat="1" ht="18.75" customHeight="1">
      <c r="A4" s="3">
        <v>2</v>
      </c>
      <c r="B4" s="5">
        <v>20202120934</v>
      </c>
      <c r="C4" s="24" t="s">
        <v>33</v>
      </c>
      <c r="D4" s="5" t="s">
        <v>34</v>
      </c>
      <c r="E4" s="9" t="s">
        <v>25</v>
      </c>
      <c r="F4" s="13">
        <v>0.41399999999999998</v>
      </c>
      <c r="G4" s="13">
        <v>0.15</v>
      </c>
      <c r="H4" s="13">
        <v>0.2</v>
      </c>
      <c r="I4" s="13">
        <v>1.4E-2</v>
      </c>
      <c r="J4" s="13">
        <v>2.1999999999999999E-2</v>
      </c>
      <c r="K4" s="13">
        <v>10.25</v>
      </c>
      <c r="L4" s="13">
        <v>11.82</v>
      </c>
      <c r="M4" s="13">
        <v>0.18</v>
      </c>
      <c r="N4" s="13">
        <v>0.11</v>
      </c>
      <c r="O4" s="13">
        <v>0.97</v>
      </c>
      <c r="P4" s="13">
        <v>0.01</v>
      </c>
      <c r="Q4" s="13">
        <v>0.01</v>
      </c>
      <c r="R4" s="13">
        <v>0.14000000000000001</v>
      </c>
      <c r="S4" s="13">
        <v>0.06</v>
      </c>
      <c r="T4" s="13">
        <v>0.12</v>
      </c>
      <c r="U4" s="13"/>
      <c r="V4" s="13"/>
      <c r="W4" s="13"/>
      <c r="X4" s="13"/>
      <c r="Y4" s="22">
        <f>1.32*17+2.2</f>
        <v>24.64</v>
      </c>
    </row>
    <row r="5" spans="1:25" s="1" customFormat="1" ht="18.75" customHeight="1">
      <c r="A5" s="3">
        <v>3</v>
      </c>
      <c r="B5" s="6">
        <v>20202122133</v>
      </c>
      <c r="C5" s="6" t="s">
        <v>35</v>
      </c>
      <c r="D5" s="6" t="s">
        <v>36</v>
      </c>
      <c r="E5" s="9" t="s">
        <v>31</v>
      </c>
      <c r="F5" s="14">
        <v>0.21</v>
      </c>
      <c r="G5" s="14">
        <v>0.2</v>
      </c>
      <c r="H5" s="14">
        <v>0.35</v>
      </c>
      <c r="I5" s="14">
        <v>1.7000000000000001E-2</v>
      </c>
      <c r="J5" s="14">
        <v>0.02</v>
      </c>
      <c r="K5" s="14">
        <v>21.98</v>
      </c>
      <c r="L5" s="14">
        <v>10</v>
      </c>
      <c r="M5" s="14">
        <v>0.55000000000000004</v>
      </c>
      <c r="N5" s="14">
        <v>7.0000000000000007E-2</v>
      </c>
      <c r="O5" s="14">
        <v>0.83</v>
      </c>
      <c r="P5" s="14">
        <v>0.05</v>
      </c>
      <c r="Q5" s="14">
        <v>0.01</v>
      </c>
      <c r="R5" s="14">
        <v>0.21</v>
      </c>
      <c r="S5" s="14">
        <v>0.06</v>
      </c>
      <c r="T5" s="14">
        <v>0.7</v>
      </c>
      <c r="U5" s="14"/>
      <c r="V5" s="14"/>
      <c r="W5" s="14"/>
      <c r="X5" s="14"/>
      <c r="Y5" s="22">
        <f>38*0.73+2.2</f>
        <v>29.939999999999998</v>
      </c>
    </row>
    <row r="6" spans="1:25" s="1" customFormat="1" ht="18.75" customHeight="1">
      <c r="A6" s="3">
        <v>4</v>
      </c>
      <c r="B6" s="10">
        <v>21202120591</v>
      </c>
      <c r="C6" s="6" t="s">
        <v>35</v>
      </c>
      <c r="D6" s="6" t="s">
        <v>36</v>
      </c>
      <c r="E6" s="10" t="s">
        <v>26</v>
      </c>
      <c r="F6" s="15">
        <v>0.13500000000000001</v>
      </c>
      <c r="G6" s="15">
        <v>0.12</v>
      </c>
      <c r="H6" s="15">
        <v>0.08</v>
      </c>
      <c r="I6" s="15">
        <v>8.9999999999999993E-3</v>
      </c>
      <c r="J6" s="15">
        <v>1.2999999999999999E-2</v>
      </c>
      <c r="K6" s="15">
        <v>10.25</v>
      </c>
      <c r="L6" s="15">
        <v>5.2</v>
      </c>
      <c r="M6" s="15">
        <v>0.17</v>
      </c>
      <c r="N6" s="15">
        <v>0.04</v>
      </c>
      <c r="O6" s="15">
        <v>0.92</v>
      </c>
      <c r="P6" s="15">
        <v>1.7999999999999999E-2</v>
      </c>
      <c r="Q6" s="15">
        <v>0.01</v>
      </c>
      <c r="R6" s="15">
        <v>0.4</v>
      </c>
      <c r="S6" s="15">
        <v>3.9E-2</v>
      </c>
      <c r="T6" s="15">
        <v>1.06</v>
      </c>
      <c r="U6" s="15"/>
      <c r="V6" s="15"/>
      <c r="W6" s="15"/>
      <c r="X6" s="15"/>
      <c r="Y6" s="23">
        <f>46*0.73+2.2</f>
        <v>35.78</v>
      </c>
    </row>
    <row r="7" spans="1:25" s="1" customFormat="1" ht="18.75" customHeight="1">
      <c r="A7" s="7">
        <v>5</v>
      </c>
      <c r="B7" s="3">
        <v>21202110590</v>
      </c>
      <c r="C7" s="6" t="s">
        <v>35</v>
      </c>
      <c r="D7" s="6" t="s">
        <v>36</v>
      </c>
      <c r="E7" s="11" t="s">
        <v>29</v>
      </c>
      <c r="F7" s="16">
        <v>0.76500000000000001</v>
      </c>
      <c r="G7" s="16">
        <v>0.28999999999999998</v>
      </c>
      <c r="H7" s="16">
        <v>0.46</v>
      </c>
      <c r="I7" s="16">
        <v>2E-3</v>
      </c>
      <c r="J7" s="16">
        <v>1.7999999999999999E-2</v>
      </c>
      <c r="K7" s="16">
        <v>3.7</v>
      </c>
      <c r="L7" s="16">
        <v>4.95</v>
      </c>
      <c r="M7" s="16">
        <v>0.12</v>
      </c>
      <c r="N7" s="16">
        <v>0.4</v>
      </c>
      <c r="O7" s="16">
        <v>1.1499999999999999</v>
      </c>
      <c r="P7" s="16">
        <v>5.0000000000000001E-3</v>
      </c>
      <c r="Q7" s="16">
        <v>1.9E-2</v>
      </c>
      <c r="R7" s="16">
        <v>7.0000000000000007E-2</v>
      </c>
      <c r="S7" s="16">
        <v>5.6000000000000001E-2</v>
      </c>
      <c r="T7" s="16">
        <v>0.75</v>
      </c>
      <c r="U7" s="16">
        <v>1E-3</v>
      </c>
      <c r="V7" s="16">
        <v>6.0000000000000001E-3</v>
      </c>
      <c r="W7" s="16">
        <v>2E-3</v>
      </c>
      <c r="X7" s="16">
        <v>7.0000000000000001E-3</v>
      </c>
      <c r="Y7" s="22">
        <f>22*0.73+2.2</f>
        <v>18.259999999999998</v>
      </c>
    </row>
    <row r="8" spans="1:25" s="1" customFormat="1" ht="18.75" customHeight="1">
      <c r="A8" s="7">
        <v>6</v>
      </c>
      <c r="B8" s="3">
        <v>21202120853</v>
      </c>
      <c r="C8" s="6" t="s">
        <v>35</v>
      </c>
      <c r="D8" s="6" t="s">
        <v>36</v>
      </c>
      <c r="E8" s="11" t="s">
        <v>30</v>
      </c>
      <c r="F8" s="16">
        <v>0.6</v>
      </c>
      <c r="G8" s="16">
        <v>0.16</v>
      </c>
      <c r="H8" s="16">
        <v>0.09</v>
      </c>
      <c r="I8" s="16">
        <v>7.0000000000000001E-3</v>
      </c>
      <c r="J8" s="16">
        <v>2.5000000000000001E-2</v>
      </c>
      <c r="K8" s="16">
        <v>6.25</v>
      </c>
      <c r="L8" s="16">
        <v>6.4</v>
      </c>
      <c r="M8" s="16">
        <v>0.15</v>
      </c>
      <c r="N8" s="16">
        <v>7.0000000000000007E-2</v>
      </c>
      <c r="O8" s="16">
        <v>0.47</v>
      </c>
      <c r="P8" s="16">
        <v>0.11</v>
      </c>
      <c r="Q8" s="16">
        <v>0.01</v>
      </c>
      <c r="R8" s="16">
        <v>0.25</v>
      </c>
      <c r="S8" s="16">
        <v>0.02</v>
      </c>
      <c r="T8" s="16">
        <v>0.69</v>
      </c>
      <c r="U8" s="16">
        <v>1E-3</v>
      </c>
      <c r="V8" s="16">
        <v>7.0000000000000001E-3</v>
      </c>
      <c r="W8" s="16">
        <v>2E-3</v>
      </c>
      <c r="X8" s="16">
        <v>8.9999999999999993E-3</v>
      </c>
      <c r="Y8" s="23">
        <f>36*0.73+2.2</f>
        <v>28.48</v>
      </c>
    </row>
    <row r="9" spans="1:25" s="1" customFormat="1" ht="18.75" customHeight="1">
      <c r="A9" s="7">
        <v>7</v>
      </c>
      <c r="B9" s="8">
        <v>21202121626</v>
      </c>
      <c r="C9" s="24" t="s">
        <v>33</v>
      </c>
      <c r="D9" s="5" t="s">
        <v>34</v>
      </c>
      <c r="E9" s="12" t="s">
        <v>27</v>
      </c>
      <c r="F9" s="17">
        <v>0.48499999999999999</v>
      </c>
      <c r="G9" s="17">
        <v>0.51</v>
      </c>
      <c r="H9" s="17">
        <v>0.14000000000000001</v>
      </c>
      <c r="I9" s="17">
        <v>7.0000000000000001E-3</v>
      </c>
      <c r="J9" s="17">
        <v>1.7999999999999999E-2</v>
      </c>
      <c r="K9" s="17">
        <v>20.5</v>
      </c>
      <c r="L9" s="17">
        <v>9.4</v>
      </c>
      <c r="M9" s="17">
        <v>0.75</v>
      </c>
      <c r="N9" s="17">
        <v>0.05</v>
      </c>
      <c r="O9" s="17">
        <v>1.66</v>
      </c>
      <c r="P9" s="17">
        <v>5.0000000000000001E-3</v>
      </c>
      <c r="Q9" s="17">
        <v>0.01</v>
      </c>
      <c r="R9" s="17">
        <v>0.23</v>
      </c>
      <c r="S9" s="17">
        <v>0.37</v>
      </c>
      <c r="T9" s="17">
        <v>2.12</v>
      </c>
      <c r="U9" s="17"/>
      <c r="V9" s="17"/>
      <c r="W9" s="17"/>
      <c r="X9" s="17"/>
      <c r="Y9" s="23">
        <f>36*0.73+2.2</f>
        <v>28.48</v>
      </c>
    </row>
    <row r="10" spans="1:25" s="1" customFormat="1" ht="18.75" customHeight="1">
      <c r="A10" s="7">
        <v>8</v>
      </c>
      <c r="B10" s="8">
        <v>21202121627</v>
      </c>
      <c r="C10" s="24" t="s">
        <v>33</v>
      </c>
      <c r="D10" s="5" t="s">
        <v>34</v>
      </c>
      <c r="E10" s="8" t="s">
        <v>24</v>
      </c>
      <c r="F10" s="17">
        <v>0.65700000000000003</v>
      </c>
      <c r="G10" s="17">
        <v>1.38</v>
      </c>
      <c r="H10" s="17">
        <v>0.53</v>
      </c>
      <c r="I10" s="17">
        <v>1.4E-2</v>
      </c>
      <c r="J10" s="17">
        <v>2.1999999999999999E-2</v>
      </c>
      <c r="K10" s="17">
        <v>15.83</v>
      </c>
      <c r="L10" s="17">
        <v>6.79</v>
      </c>
      <c r="M10" s="17">
        <v>0.53</v>
      </c>
      <c r="N10" s="17">
        <v>0.08</v>
      </c>
      <c r="O10" s="17">
        <v>0.83</v>
      </c>
      <c r="P10" s="17">
        <v>5.0000000000000001E-3</v>
      </c>
      <c r="Q10" s="17">
        <v>0.01</v>
      </c>
      <c r="R10" s="17">
        <v>0.23</v>
      </c>
      <c r="S10" s="17">
        <v>0.19</v>
      </c>
      <c r="T10" s="17">
        <v>1.82</v>
      </c>
      <c r="U10" s="17"/>
      <c r="V10" s="17"/>
      <c r="W10" s="17"/>
      <c r="X10" s="17"/>
      <c r="Y10" s="22">
        <f>1.78*20+2.2</f>
        <v>37.800000000000004</v>
      </c>
    </row>
    <row r="11" spans="1:25" s="1" customFormat="1" ht="18.75" customHeight="1">
      <c r="A11" s="19">
        <v>9</v>
      </c>
      <c r="B11" s="8">
        <v>21202121628</v>
      </c>
      <c r="C11" s="24" t="s">
        <v>33</v>
      </c>
      <c r="D11" s="5" t="s">
        <v>34</v>
      </c>
      <c r="E11" s="8" t="s">
        <v>24</v>
      </c>
      <c r="F11" s="17">
        <v>0.53500000000000003</v>
      </c>
      <c r="G11" s="17">
        <v>0.19</v>
      </c>
      <c r="H11" s="17">
        <v>0.14000000000000001</v>
      </c>
      <c r="I11" s="17">
        <v>0.02</v>
      </c>
      <c r="J11" s="17">
        <v>2.1000000000000001E-2</v>
      </c>
      <c r="K11" s="17">
        <v>4.57</v>
      </c>
      <c r="L11" s="17">
        <v>3.47</v>
      </c>
      <c r="M11" s="17">
        <v>0.16</v>
      </c>
      <c r="N11" s="17">
        <v>0.05</v>
      </c>
      <c r="O11" s="17">
        <v>0.62</v>
      </c>
      <c r="P11" s="17">
        <v>0.52500000000000002</v>
      </c>
      <c r="Q11" s="17">
        <v>0.01</v>
      </c>
      <c r="R11" s="17">
        <v>0.34</v>
      </c>
      <c r="S11" s="17">
        <v>4.1000000000000002E-2</v>
      </c>
      <c r="T11" s="17">
        <v>0.38</v>
      </c>
      <c r="U11" s="17"/>
      <c r="V11" s="17"/>
      <c r="W11" s="17"/>
      <c r="X11" s="17"/>
      <c r="Y11" s="22">
        <f>1.78*20+2.2</f>
        <v>37.800000000000004</v>
      </c>
    </row>
    <row r="12" spans="1:25" ht="18.75" customHeight="1">
      <c r="A12" s="25" t="s">
        <v>32</v>
      </c>
      <c r="B12" s="25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>
        <f>SUM(Y3:Y11)</f>
        <v>254.32999999999998</v>
      </c>
    </row>
    <row r="15" spans="1:25">
      <c r="E15" s="18"/>
      <c r="F15" s="18"/>
    </row>
    <row r="16" spans="1:25">
      <c r="E16" s="18"/>
      <c r="F16" s="18"/>
    </row>
  </sheetData>
  <autoFilter ref="A2:Y12"/>
  <mergeCells count="1">
    <mergeCell ref="A12:B12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重熔锭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thinkbook</cp:lastModifiedBy>
  <dcterms:created xsi:type="dcterms:W3CDTF">2022-02-18T03:05:00Z</dcterms:created>
  <dcterms:modified xsi:type="dcterms:W3CDTF">2024-03-26T08:31:17Z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